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10" windowHeight="6530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<sst xmlns="http://schemas.openxmlformats.org/spreadsheetml/2006/main" count="2258" uniqueCount="1943">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</sst>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left" vertical="center"/>
      <protection locked="0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 wrapText="1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376540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50067" y="10107083"/>
          <a:ext cx="0" cy="5080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39"/>
  <sheetViews>
    <sheetView tabSelected="1" zoomScale="130" zoomScaleNormal="130" workbookViewId="0">
      <selection activeCell="B5" sqref="B5:C5"/>
    </sheetView>
  </sheetViews>
  <sheetFormatPr defaultColWidth="9" defaultRowHeight="10"/>
  <cols>
    <col min="1" max="1" width="4.25" style="2" customWidth="1"/>
    <col min="2" max="2" width="7.58203125" style="2" customWidth="1"/>
    <col min="3" max="3" width="8.5" style="2" customWidth="1"/>
    <col min="4" max="4" width="6.5" style="2" customWidth="1"/>
    <col min="5" max="5" width="7.08203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3203125" style="2" customWidth="1"/>
    <col min="12" max="12" width="3.5" style="2" customWidth="1"/>
    <col min="13" max="13" width="4.33203125" style="2" customWidth="1"/>
    <col min="14" max="14" width="7.08203125" style="2" customWidth="1"/>
    <col min="15" max="15" width="6.08203125" style="2" customWidth="1"/>
    <col min="16" max="16" width="6.75" style="2" customWidth="1"/>
    <col min="17" max="16384" width="9" style="2"/>
  </cols>
  <sheetData>
    <row r="1" spans="1:81" ht="17.25" customHeight="1">
      <c r="A1" s="41"/>
      <c r="B1" s="42"/>
      <c r="C1" s="42"/>
      <c r="D1" s="198" t="s">
        <v>1932</v>
      </c>
      <c r="E1" s="198"/>
      <c r="F1" s="198"/>
      <c r="G1" s="198"/>
      <c r="H1" s="198"/>
      <c r="I1" s="198"/>
      <c r="J1" s="198"/>
      <c r="K1" s="198"/>
      <c r="L1" s="198"/>
      <c r="M1" s="198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1" customHeight="1">
      <c r="A2" s="25"/>
      <c r="B2" s="24"/>
      <c r="C2" s="24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2.25" customHeight="1">
      <c r="A3" s="208" t="s">
        <v>1935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56" customFormat="1" ht="30.75" customHeight="1">
      <c r="A4" s="211" t="s">
        <v>1933</v>
      </c>
      <c r="B4" s="212"/>
      <c r="C4" s="53">
        <v>45293</v>
      </c>
      <c r="D4" s="200" t="s">
        <v>1939</v>
      </c>
      <c r="E4" s="201"/>
      <c r="F4" s="202"/>
      <c r="G4" s="203"/>
      <c r="H4" s="203"/>
      <c r="I4" s="204"/>
      <c r="J4" s="54" t="s">
        <v>1934</v>
      </c>
      <c r="K4" s="205"/>
      <c r="L4" s="206"/>
      <c r="M4" s="221" t="s">
        <v>1942</v>
      </c>
      <c r="N4" s="222"/>
      <c r="O4" s="223"/>
      <c r="P4" s="22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</row>
    <row r="5" spans="1:81" ht="20.25" customHeight="1">
      <c r="A5" s="213" t="s">
        <v>8</v>
      </c>
      <c r="B5" s="219" t="s">
        <v>9</v>
      </c>
      <c r="C5" s="220"/>
      <c r="D5" s="113"/>
      <c r="E5" s="114"/>
      <c r="F5" s="114"/>
      <c r="G5" s="114"/>
      <c r="H5" s="114"/>
      <c r="I5" s="115"/>
      <c r="J5" s="3" t="s">
        <v>10</v>
      </c>
      <c r="K5" s="207"/>
      <c r="L5" s="191"/>
      <c r="M5" s="192"/>
      <c r="N5" s="192"/>
      <c r="O5" s="192"/>
      <c r="P5" s="19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20.25" customHeight="1">
      <c r="A6" s="214"/>
      <c r="B6" s="102" t="s">
        <v>11</v>
      </c>
      <c r="C6" s="103"/>
      <c r="D6" s="116"/>
      <c r="E6" s="117"/>
      <c r="F6" s="117"/>
      <c r="G6" s="117"/>
      <c r="H6" s="117"/>
      <c r="I6" s="118"/>
      <c r="J6" s="155" t="s">
        <v>12</v>
      </c>
      <c r="K6" s="156"/>
      <c r="L6" s="157"/>
      <c r="M6" s="194"/>
      <c r="N6" s="195"/>
      <c r="O6" s="196"/>
      <c r="P6" s="19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 customHeight="1">
      <c r="A7" s="215"/>
      <c r="B7" s="97" t="s">
        <v>13</v>
      </c>
      <c r="C7" s="98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customHeight="1">
      <c r="A8" s="104" t="s">
        <v>14</v>
      </c>
      <c r="B8" s="107" t="s">
        <v>0</v>
      </c>
      <c r="C8" s="108"/>
      <c r="D8" s="187">
        <f xml:space="preserve"> C4</f>
        <v>45293</v>
      </c>
      <c r="E8" s="188"/>
      <c r="F8" s="188"/>
      <c r="G8" s="189"/>
      <c r="H8" s="172" t="s">
        <v>15</v>
      </c>
      <c r="I8" s="173"/>
      <c r="J8" s="174"/>
      <c r="K8" s="182"/>
      <c r="L8" s="183"/>
      <c r="M8" s="184"/>
      <c r="N8" s="4" t="s">
        <v>3</v>
      </c>
      <c r="O8" s="111"/>
      <c r="P8" s="11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customHeight="1">
      <c r="A9" s="105"/>
      <c r="B9" s="109" t="s">
        <v>1</v>
      </c>
      <c r="C9" s="110"/>
      <c r="D9" s="113"/>
      <c r="E9" s="114"/>
      <c r="F9" s="114"/>
      <c r="G9" s="114"/>
      <c r="H9" s="114"/>
      <c r="I9" s="115"/>
      <c r="J9" s="5" t="s">
        <v>6</v>
      </c>
      <c r="K9" s="190"/>
      <c r="L9" s="191"/>
      <c r="M9" s="192"/>
      <c r="N9" s="192"/>
      <c r="O9" s="192"/>
      <c r="P9" s="19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.75" customHeight="1">
      <c r="A10" s="105"/>
      <c r="B10" s="102" t="s">
        <v>2</v>
      </c>
      <c r="C10" s="103"/>
      <c r="D10" s="116"/>
      <c r="E10" s="117"/>
      <c r="F10" s="117"/>
      <c r="G10" s="117"/>
      <c r="H10" s="117"/>
      <c r="I10" s="118"/>
      <c r="J10" s="155" t="s">
        <v>7</v>
      </c>
      <c r="K10" s="156"/>
      <c r="L10" s="157"/>
      <c r="M10" s="194"/>
      <c r="N10" s="195"/>
      <c r="O10" s="196"/>
      <c r="P10" s="19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.75" customHeight="1">
      <c r="A11" s="106"/>
      <c r="B11" s="97" t="s">
        <v>16</v>
      </c>
      <c r="C11" s="98"/>
      <c r="D11" s="99" t="s">
        <v>1915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customHeight="1">
      <c r="A12" s="104" t="s">
        <v>17</v>
      </c>
      <c r="B12" s="107" t="s">
        <v>18</v>
      </c>
      <c r="C12" s="108"/>
      <c r="D12" s="187">
        <f>C4+1</f>
        <v>45294</v>
      </c>
      <c r="E12" s="188"/>
      <c r="F12" s="188"/>
      <c r="G12" s="189"/>
      <c r="H12" s="172" t="s">
        <v>15</v>
      </c>
      <c r="I12" s="173"/>
      <c r="J12" s="174"/>
      <c r="K12" s="237"/>
      <c r="L12" s="238"/>
      <c r="M12" s="239"/>
      <c r="N12" s="3" t="s">
        <v>3</v>
      </c>
      <c r="O12" s="228"/>
      <c r="P12" s="22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81" ht="18.75" customHeight="1">
      <c r="A13" s="105"/>
      <c r="B13" s="102" t="s">
        <v>4</v>
      </c>
      <c r="C13" s="103"/>
      <c r="D13" s="113"/>
      <c r="E13" s="185"/>
      <c r="F13" s="185"/>
      <c r="G13" s="185"/>
      <c r="H13" s="185"/>
      <c r="I13" s="186"/>
      <c r="J13" s="6" t="s">
        <v>6</v>
      </c>
      <c r="K13" s="190"/>
      <c r="L13" s="230"/>
      <c r="M13" s="230"/>
      <c r="N13" s="230"/>
      <c r="O13" s="230"/>
      <c r="P13" s="23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81" ht="20.25" customHeight="1">
      <c r="A14" s="105"/>
      <c r="B14" s="102" t="s">
        <v>2</v>
      </c>
      <c r="C14" s="103"/>
      <c r="D14" s="116"/>
      <c r="E14" s="153"/>
      <c r="F14" s="153"/>
      <c r="G14" s="153"/>
      <c r="H14" s="153"/>
      <c r="I14" s="154"/>
      <c r="J14" s="155" t="s">
        <v>7</v>
      </c>
      <c r="K14" s="156"/>
      <c r="L14" s="157"/>
      <c r="M14" s="232"/>
      <c r="N14" s="233"/>
      <c r="O14" s="233"/>
      <c r="P14" s="23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1" ht="15.75" customHeight="1">
      <c r="A15" s="106"/>
      <c r="B15" s="148" t="s">
        <v>19</v>
      </c>
      <c r="C15" s="149"/>
      <c r="D15" s="150" t="s">
        <v>1915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81" ht="15" customHeight="1">
      <c r="A16" s="104" t="s">
        <v>20</v>
      </c>
      <c r="B16" s="175" t="s">
        <v>5</v>
      </c>
      <c r="C16" s="176"/>
      <c r="D16" s="179"/>
      <c r="E16" s="180"/>
      <c r="F16" s="180"/>
      <c r="G16" s="180"/>
      <c r="H16" s="181"/>
      <c r="I16" s="121" t="s">
        <v>1926</v>
      </c>
      <c r="J16" s="122"/>
      <c r="K16" s="44"/>
      <c r="L16" s="45"/>
      <c r="M16" s="45"/>
      <c r="N16" s="45"/>
      <c r="O16" s="45"/>
      <c r="P16" s="46"/>
      <c r="Q16" s="123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05"/>
      <c r="B17" s="146" t="s">
        <v>1915</v>
      </c>
      <c r="C17" s="147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23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05"/>
      <c r="B18" s="177" t="s">
        <v>1915</v>
      </c>
      <c r="C18" s="178"/>
      <c r="D18" s="33"/>
      <c r="E18" s="34"/>
      <c r="F18" s="34"/>
      <c r="G18" s="50"/>
      <c r="H18" s="50"/>
      <c r="I18" s="36">
        <v>0</v>
      </c>
      <c r="J18" s="60">
        <f>SUM(H18*I18)</f>
        <v>0</v>
      </c>
      <c r="K18" s="47"/>
      <c r="L18" s="11"/>
      <c r="M18" s="11"/>
      <c r="N18" s="11"/>
      <c r="O18" s="11"/>
      <c r="P18" s="48"/>
      <c r="Q18" s="123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05"/>
      <c r="B19" s="136"/>
      <c r="C19" s="137"/>
      <c r="D19" s="35"/>
      <c r="E19" s="35"/>
      <c r="F19" s="35"/>
      <c r="G19" s="50"/>
      <c r="H19" s="50"/>
      <c r="I19" s="36">
        <v>0</v>
      </c>
      <c r="J19" s="60">
        <f>SUM(H19*I19)</f>
        <v>0</v>
      </c>
      <c r="K19" s="47"/>
      <c r="L19" s="11"/>
      <c r="M19" s="11"/>
      <c r="N19" s="11"/>
      <c r="O19" s="11"/>
      <c r="P19" s="48"/>
      <c r="Q19" s="123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05"/>
      <c r="B20" s="138" t="s">
        <v>1923</v>
      </c>
      <c r="C20" s="139"/>
      <c r="D20" s="35"/>
      <c r="E20" s="34"/>
      <c r="F20" s="34"/>
      <c r="G20" s="58"/>
      <c r="H20" s="50"/>
      <c r="I20" s="36">
        <v>0</v>
      </c>
      <c r="J20" s="60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05"/>
      <c r="B21" s="140" t="s">
        <v>1915</v>
      </c>
      <c r="C21" s="141"/>
      <c r="D21" s="35"/>
      <c r="E21" s="34"/>
      <c r="F21" s="34"/>
      <c r="G21" s="58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5"/>
      <c r="B22" s="142"/>
      <c r="C22" s="143"/>
      <c r="D22" s="35"/>
      <c r="E22" s="34"/>
      <c r="F22" s="34"/>
      <c r="G22" s="58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71"/>
      <c r="B23" s="144"/>
      <c r="C23" s="145"/>
      <c r="D23" s="38" t="s">
        <v>1915</v>
      </c>
      <c r="E23" s="39"/>
      <c r="F23" s="37" t="s">
        <v>1929</v>
      </c>
      <c r="G23" s="59">
        <f>SUM(G18*H18+G19*H19+G20*H20+G21*H21+G22*H22)</f>
        <v>0</v>
      </c>
      <c r="H23" s="51">
        <f>SUM(H18:H22)</f>
        <v>0</v>
      </c>
      <c r="I23" s="119" t="s">
        <v>1925</v>
      </c>
      <c r="J23" s="120"/>
      <c r="K23" s="235">
        <f>SUM(J18:J22)</f>
        <v>0</v>
      </c>
      <c r="L23" s="236"/>
      <c r="M23" s="227"/>
      <c r="N23" s="225"/>
      <c r="O23" s="225"/>
      <c r="P23" s="22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58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5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159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61">
        <f>IF(K6="T",10,0)</f>
        <v>0</v>
      </c>
      <c r="O26" s="162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59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61">
        <f>IF(K27*M27&lt;20,20,K27*M27)</f>
        <v>20</v>
      </c>
      <c r="O27" s="162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59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61">
        <f>IF(K28="t",5,0)</f>
        <v>0</v>
      </c>
      <c r="O28" s="162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59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67">
        <f>IF(K29="t",10,0)</f>
        <v>0</v>
      </c>
      <c r="O29" s="168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59"/>
      <c r="B30" s="10" t="s">
        <v>1921</v>
      </c>
      <c r="C30" s="11"/>
      <c r="D30" s="32">
        <v>0.193</v>
      </c>
      <c r="E30" s="11"/>
      <c r="F30" s="11"/>
      <c r="G30" s="11"/>
      <c r="H30" s="11"/>
      <c r="I30" s="11"/>
      <c r="J30" s="11"/>
      <c r="K30" s="11"/>
      <c r="L30" s="13"/>
      <c r="M30" s="13"/>
      <c r="N30" s="169">
        <f>K23*D30</f>
        <v>0</v>
      </c>
      <c r="O30" s="170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159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63">
        <f>IF(K27&lt;=0,SUM(K23:O30)-20,SUM(K23:O30))</f>
        <v>4.9999999999990052E-3</v>
      </c>
      <c r="O31" s="164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159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65">
        <f>N31*1.23</f>
        <v>6.1499999999987762E-3</v>
      </c>
      <c r="O32" s="166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160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15" customHeight="1">
      <c r="A34" s="124" t="s">
        <v>1937</v>
      </c>
      <c r="B34" s="127" t="s">
        <v>1924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125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.25" customHeight="1">
      <c r="A36" s="125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3" customHeight="1">
      <c r="A37" s="126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1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1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1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1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1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1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1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1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1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</sheetData>
  <mergeCells count="72">
    <mergeCell ref="D5:I5"/>
    <mergeCell ref="D6:I6"/>
    <mergeCell ref="M23:N23"/>
    <mergeCell ref="O12:P12"/>
    <mergeCell ref="K13:P13"/>
    <mergeCell ref="M14:P14"/>
    <mergeCell ref="K23:L23"/>
    <mergeCell ref="K12:M12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O4:P4"/>
    <mergeCell ref="A16:A23"/>
    <mergeCell ref="H8:J8"/>
    <mergeCell ref="B16:C16"/>
    <mergeCell ref="B18:C18"/>
    <mergeCell ref="D16:H16"/>
    <mergeCell ref="A12:A15"/>
    <mergeCell ref="B12:C12"/>
    <mergeCell ref="J10:L10"/>
    <mergeCell ref="K8:M8"/>
    <mergeCell ref="H12:J12"/>
    <mergeCell ref="D13:I13"/>
    <mergeCell ref="D12:G12"/>
    <mergeCell ref="K9:P9"/>
    <mergeCell ref="D8:G8"/>
    <mergeCell ref="M10:P10"/>
    <mergeCell ref="O23:P23"/>
    <mergeCell ref="N26:O26"/>
    <mergeCell ref="N27:O27"/>
    <mergeCell ref="N28:O28"/>
    <mergeCell ref="N31:O31"/>
    <mergeCell ref="N32:O32"/>
    <mergeCell ref="N29:O29"/>
    <mergeCell ref="N30:O30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B11:C11"/>
    <mergeCell ref="D11:P11"/>
    <mergeCell ref="B10:C10"/>
    <mergeCell ref="A8:A11"/>
    <mergeCell ref="B8:C8"/>
    <mergeCell ref="B9:C9"/>
    <mergeCell ref="O8:P8"/>
    <mergeCell ref="D9:I9"/>
    <mergeCell ref="D10:I10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M1" sqref="M1:P1"/>
    </sheetView>
  </sheetViews>
  <sheetFormatPr defaultColWidth="9" defaultRowHeight="15.5"/>
  <cols>
    <col min="1" max="1" width="8.5" style="67" bestFit="1" customWidth="1"/>
    <col min="2" max="2" width="4.75" style="67" customWidth="1"/>
    <col min="3" max="3" width="8" style="67" customWidth="1"/>
    <col min="4" max="4" width="7.5" style="67" customWidth="1"/>
    <col min="5" max="6" width="7" style="67" customWidth="1"/>
    <col min="7" max="7" width="8.58203125" style="67" customWidth="1"/>
    <col min="8" max="8" width="7.08203125" style="67" customWidth="1"/>
    <col min="9" max="9" width="9.75" style="67" customWidth="1"/>
    <col min="10" max="10" width="4.83203125" style="67" customWidth="1"/>
    <col min="11" max="11" width="8.58203125" style="67" customWidth="1"/>
    <col min="12" max="12" width="8.25" style="67" customWidth="1"/>
    <col min="13" max="13" width="8.08203125" style="67" customWidth="1"/>
    <col min="14" max="14" width="0.83203125" style="67" customWidth="1"/>
    <col min="15" max="15" width="10.75" style="67" customWidth="1"/>
    <col min="16" max="16" width="19.83203125" style="67" customWidth="1"/>
    <col min="17" max="17" width="13.83203125" style="67" customWidth="1"/>
    <col min="18" max="18" width="10.33203125" style="67" customWidth="1"/>
    <col min="19" max="20" width="6.75" style="67" customWidth="1"/>
    <col min="21" max="21" width="4.75" style="67" customWidth="1"/>
    <col min="22" max="22" width="5.08203125" style="67" customWidth="1"/>
    <col min="23" max="23" width="4.75" style="67" customWidth="1"/>
    <col min="24" max="24" width="4.5" style="67" customWidth="1"/>
    <col min="25" max="25" width="13.75" style="67" customWidth="1"/>
    <col min="26" max="26" width="1" style="67" customWidth="1"/>
    <col min="27" max="27" width="39.33203125" style="67" customWidth="1"/>
    <col min="28" max="16384" width="9" style="67"/>
  </cols>
  <sheetData>
    <row r="1" spans="1:28" s="64" customFormat="1" ht="22.5" customHeight="1">
      <c r="A1" s="254">
        <f>'matryca ZT'!D8</f>
        <v>45293</v>
      </c>
      <c r="B1" s="254"/>
      <c r="C1" s="254"/>
      <c r="D1" s="254"/>
      <c r="E1" s="254"/>
      <c r="F1" s="82"/>
      <c r="G1" s="82"/>
      <c r="H1" s="82"/>
      <c r="I1" s="246">
        <f>'matryca ZT'!K8</f>
        <v>0</v>
      </c>
      <c r="J1" s="246"/>
      <c r="K1" s="246"/>
      <c r="L1" s="246"/>
      <c r="M1" s="255">
        <f>'matryca ZT'!O8</f>
        <v>0</v>
      </c>
      <c r="N1" s="255"/>
      <c r="O1" s="255"/>
      <c r="P1" s="255"/>
      <c r="Q1" s="61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8" ht="28.5" customHeight="1">
      <c r="A2" s="251">
        <f>'matryca ZT'!D9</f>
        <v>0</v>
      </c>
      <c r="B2" s="251"/>
      <c r="C2" s="251"/>
      <c r="D2" s="251"/>
      <c r="E2" s="251"/>
      <c r="F2" s="251"/>
      <c r="G2" s="251"/>
      <c r="H2" s="251"/>
      <c r="I2" s="251"/>
      <c r="J2" s="83"/>
      <c r="K2" s="243">
        <f>'matryca ZT'!K9</f>
        <v>0</v>
      </c>
      <c r="L2" s="242"/>
      <c r="M2" s="242"/>
      <c r="N2" s="242"/>
      <c r="O2" s="242"/>
      <c r="P2" s="242"/>
      <c r="Q2" s="79"/>
      <c r="R2" s="241"/>
      <c r="S2" s="241"/>
      <c r="T2" s="241"/>
      <c r="U2" s="241"/>
      <c r="V2" s="241"/>
      <c r="W2" s="241"/>
      <c r="X2" s="241"/>
      <c r="Y2" s="241"/>
      <c r="Z2" s="65"/>
      <c r="AA2" s="66"/>
    </row>
    <row r="3" spans="1:28" ht="28.5" customHeight="1">
      <c r="A3" s="242">
        <f>'matryca ZT'!D10</f>
        <v>0</v>
      </c>
      <c r="B3" s="242"/>
      <c r="C3" s="242"/>
      <c r="D3" s="242"/>
      <c r="E3" s="242"/>
      <c r="F3" s="242"/>
      <c r="G3" s="242"/>
      <c r="H3" s="242"/>
      <c r="I3" s="242"/>
      <c r="J3" s="84"/>
      <c r="K3" s="252">
        <f>'matryca ZT'!M10</f>
        <v>0</v>
      </c>
      <c r="L3" s="252"/>
      <c r="M3" s="252"/>
      <c r="N3" s="252"/>
      <c r="O3" s="252"/>
      <c r="P3" s="252"/>
      <c r="Q3" s="79"/>
      <c r="R3" s="241"/>
      <c r="S3" s="241"/>
      <c r="T3" s="241"/>
      <c r="U3" s="241"/>
      <c r="V3" s="241"/>
      <c r="W3" s="241"/>
      <c r="X3" s="241"/>
      <c r="Y3" s="241"/>
      <c r="Z3" s="65"/>
      <c r="AA3" s="66"/>
    </row>
    <row r="4" spans="1:28" ht="28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79"/>
      <c r="R4" s="241"/>
      <c r="S4" s="241"/>
      <c r="T4" s="241"/>
      <c r="U4" s="241"/>
      <c r="V4" s="241"/>
      <c r="W4" s="241"/>
      <c r="X4" s="241"/>
      <c r="Y4" s="241"/>
      <c r="Z4" s="65"/>
      <c r="AA4" s="66"/>
    </row>
    <row r="5" spans="1:28" ht="30.75" customHeight="1">
      <c r="A5" s="242" t="str">
        <f>'matryca ZT'!D11</f>
        <v xml:space="preserve"> 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79"/>
      <c r="R5" s="241"/>
      <c r="S5" s="241"/>
      <c r="T5" s="241"/>
      <c r="U5" s="241"/>
      <c r="V5" s="241"/>
      <c r="W5" s="241"/>
      <c r="X5" s="241"/>
      <c r="Y5" s="241"/>
      <c r="Z5" s="65"/>
      <c r="AA5" s="66"/>
    </row>
    <row r="6" spans="1:28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79"/>
      <c r="R6" s="241"/>
      <c r="S6" s="241"/>
      <c r="T6" s="241"/>
      <c r="U6" s="241"/>
      <c r="V6" s="241"/>
      <c r="W6" s="241"/>
      <c r="X6" s="241"/>
      <c r="Y6" s="241"/>
      <c r="Z6" s="65"/>
      <c r="AA6" s="66"/>
    </row>
    <row r="7" spans="1:28" ht="27.75" customHeight="1">
      <c r="A7" s="256">
        <f>'matryca ZT'!D12</f>
        <v>45294</v>
      </c>
      <c r="B7" s="249"/>
      <c r="C7" s="249"/>
      <c r="D7" s="249"/>
      <c r="E7" s="249"/>
      <c r="F7" s="68"/>
      <c r="G7" s="84"/>
      <c r="H7" s="84"/>
      <c r="I7" s="246">
        <f>'matryca ZT'!K12</f>
        <v>0</v>
      </c>
      <c r="J7" s="246"/>
      <c r="K7" s="246"/>
      <c r="L7" s="246"/>
      <c r="M7" s="255">
        <f>'matryca ZT'!O12</f>
        <v>0</v>
      </c>
      <c r="N7" s="255"/>
      <c r="O7" s="255"/>
      <c r="P7" s="255"/>
      <c r="Q7" s="79"/>
      <c r="R7" s="241"/>
      <c r="S7" s="241"/>
      <c r="T7" s="241"/>
      <c r="U7" s="241"/>
      <c r="V7" s="241"/>
      <c r="W7" s="241"/>
      <c r="X7" s="241"/>
      <c r="Y7" s="241"/>
      <c r="Z7" s="65"/>
      <c r="AA7" s="66"/>
    </row>
    <row r="8" spans="1:28" s="64" customFormat="1" ht="26.25" customHeight="1">
      <c r="A8" s="250">
        <f>'matryca ZT'!D13</f>
        <v>0</v>
      </c>
      <c r="B8" s="249"/>
      <c r="C8" s="249"/>
      <c r="D8" s="249"/>
      <c r="E8" s="249"/>
      <c r="F8" s="249"/>
      <c r="G8" s="249"/>
      <c r="H8" s="249"/>
      <c r="I8" s="249"/>
      <c r="J8" s="68"/>
      <c r="K8" s="249">
        <f>'matryca ZT'!K13</f>
        <v>0</v>
      </c>
      <c r="L8" s="249"/>
      <c r="M8" s="249"/>
      <c r="N8" s="249"/>
      <c r="O8" s="249"/>
      <c r="P8" s="249"/>
      <c r="Q8" s="61"/>
      <c r="R8" s="241"/>
      <c r="S8" s="241"/>
      <c r="T8" s="241"/>
      <c r="U8" s="241"/>
      <c r="V8" s="241"/>
      <c r="W8" s="241"/>
      <c r="X8" s="241"/>
      <c r="Y8" s="241"/>
      <c r="Z8" s="62"/>
      <c r="AA8" s="63"/>
    </row>
    <row r="9" spans="1:28" s="71" customFormat="1" ht="24" customHeight="1">
      <c r="A9" s="249">
        <f>'matryca ZT'!D14</f>
        <v>0</v>
      </c>
      <c r="B9" s="249"/>
      <c r="C9" s="249"/>
      <c r="D9" s="249"/>
      <c r="E9" s="249"/>
      <c r="F9" s="249"/>
      <c r="G9" s="249"/>
      <c r="H9" s="249"/>
      <c r="I9" s="249"/>
      <c r="J9" s="68"/>
      <c r="K9" s="253">
        <f>'matryca ZT'!M14</f>
        <v>0</v>
      </c>
      <c r="L9" s="253"/>
      <c r="M9" s="253"/>
      <c r="N9" s="253"/>
      <c r="O9" s="253"/>
      <c r="P9" s="253"/>
      <c r="Q9" s="68"/>
      <c r="R9" s="241"/>
      <c r="S9" s="241"/>
      <c r="T9" s="241"/>
      <c r="U9" s="241"/>
      <c r="V9" s="241"/>
      <c r="W9" s="241"/>
      <c r="X9" s="241"/>
      <c r="Y9" s="241"/>
      <c r="Z9" s="69"/>
      <c r="AA9" s="70"/>
    </row>
    <row r="10" spans="1:28" s="64" customFormat="1" ht="27.7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61"/>
      <c r="R10" s="241"/>
      <c r="S10" s="241"/>
      <c r="T10" s="241"/>
      <c r="U10" s="241"/>
      <c r="V10" s="241"/>
      <c r="W10" s="241"/>
      <c r="X10" s="241"/>
      <c r="Y10" s="241"/>
      <c r="Z10" s="62"/>
      <c r="AA10" s="63"/>
    </row>
    <row r="11" spans="1:28" s="64" customFormat="1" ht="27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8"/>
      <c r="S11" s="78"/>
      <c r="T11" s="78"/>
      <c r="U11" s="78"/>
      <c r="V11" s="78"/>
      <c r="W11" s="78"/>
      <c r="X11" s="78"/>
      <c r="Y11" s="78"/>
      <c r="Z11" s="62"/>
      <c r="AA11" s="63"/>
    </row>
    <row r="12" spans="1:28" s="64" customFormat="1" ht="27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"/>
      <c r="S12" s="78"/>
      <c r="T12" s="78"/>
      <c r="U12" s="78"/>
      <c r="V12" s="78"/>
      <c r="W12" s="78"/>
      <c r="X12" s="78"/>
      <c r="Y12" s="78"/>
      <c r="Z12" s="62"/>
      <c r="AA12" s="63"/>
    </row>
    <row r="13" spans="1:28" s="64" customFormat="1" ht="21" customHeight="1">
      <c r="A13" s="61"/>
      <c r="B13" s="72"/>
      <c r="C13" s="259"/>
      <c r="D13" s="259"/>
      <c r="E13" s="259"/>
      <c r="F13" s="259"/>
      <c r="G13" s="259"/>
      <c r="H13" s="86"/>
      <c r="I13" s="87"/>
      <c r="J13" s="87"/>
      <c r="K13" s="87"/>
      <c r="L13" s="88"/>
      <c r="M13" s="258"/>
      <c r="N13" s="258"/>
      <c r="O13" s="258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62"/>
      <c r="AA13" s="63"/>
    </row>
    <row r="14" spans="1:28" s="64" customFormat="1" ht="18" customHeight="1">
      <c r="A14" s="74" t="str">
        <f>'matryca ZT'!B17</f>
        <v xml:space="preserve"> </v>
      </c>
      <c r="C14" s="89">
        <f>'matryca ZT'!D18</f>
        <v>0</v>
      </c>
      <c r="D14" s="89"/>
      <c r="E14" s="89">
        <f>'matryca ZT'!E18</f>
        <v>0</v>
      </c>
      <c r="F14" s="89"/>
      <c r="G14" s="89">
        <f>'matryca ZT'!F18</f>
        <v>0</v>
      </c>
      <c r="H14" s="89"/>
      <c r="I14" s="90">
        <f>'matryca ZT'!H18</f>
        <v>0</v>
      </c>
      <c r="J14" s="90"/>
      <c r="K14" s="91"/>
      <c r="L14" s="91">
        <f>'matryca ZT'!G18</f>
        <v>0</v>
      </c>
      <c r="M14" s="258"/>
      <c r="N14" s="258"/>
      <c r="O14" s="258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62"/>
      <c r="AB14" s="63"/>
    </row>
    <row r="15" spans="1:28" s="64" customFormat="1" ht="18" customHeight="1">
      <c r="A15" s="74" t="str">
        <f>'matryca ZT'!B18</f>
        <v xml:space="preserve"> </v>
      </c>
      <c r="C15" s="89">
        <f>'matryca ZT'!D19</f>
        <v>0</v>
      </c>
      <c r="D15" s="89"/>
      <c r="E15" s="89">
        <f>'matryca ZT'!E19</f>
        <v>0</v>
      </c>
      <c r="F15" s="89"/>
      <c r="G15" s="89">
        <f>'matryca ZT'!F19</f>
        <v>0</v>
      </c>
      <c r="H15" s="89"/>
      <c r="I15" s="90">
        <f>'matryca ZT'!H19</f>
        <v>0</v>
      </c>
      <c r="J15" s="90"/>
      <c r="K15" s="91"/>
      <c r="L15" s="91">
        <f>'matryca ZT'!G19</f>
        <v>0</v>
      </c>
      <c r="M15" s="258"/>
      <c r="N15" s="258"/>
      <c r="O15" s="258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62"/>
      <c r="AB15" s="63"/>
    </row>
    <row r="16" spans="1:28" s="64" customFormat="1" ht="18" customHeight="1">
      <c r="A16" s="74"/>
      <c r="C16" s="89">
        <f>'matryca ZT'!D20</f>
        <v>0</v>
      </c>
      <c r="D16" s="89"/>
      <c r="E16" s="89">
        <f>'matryca ZT'!E20</f>
        <v>0</v>
      </c>
      <c r="F16" s="89"/>
      <c r="G16" s="89">
        <f>'matryca ZT'!F20</f>
        <v>0</v>
      </c>
      <c r="H16" s="89"/>
      <c r="I16" s="90">
        <f>'matryca ZT'!H20</f>
        <v>0</v>
      </c>
      <c r="J16" s="90"/>
      <c r="K16" s="91"/>
      <c r="L16" s="91">
        <f>'matryca ZT'!G20</f>
        <v>0</v>
      </c>
      <c r="M16" s="258"/>
      <c r="N16" s="258"/>
      <c r="O16" s="25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2"/>
      <c r="AB16" s="63"/>
    </row>
    <row r="17" spans="1:28" s="64" customFormat="1" ht="18" customHeight="1">
      <c r="A17" s="74"/>
      <c r="C17" s="89">
        <f>'matryca ZT'!D21</f>
        <v>0</v>
      </c>
      <c r="D17" s="89"/>
      <c r="E17" s="89">
        <f>'matryca ZT'!E21</f>
        <v>0</v>
      </c>
      <c r="F17" s="89"/>
      <c r="G17" s="89">
        <f>'matryca ZT'!F21</f>
        <v>0</v>
      </c>
      <c r="H17" s="89"/>
      <c r="I17" s="90">
        <f>'matryca ZT'!H21</f>
        <v>0</v>
      </c>
      <c r="J17" s="90"/>
      <c r="K17" s="91"/>
      <c r="L17" s="91">
        <f>'matryca ZT'!G21</f>
        <v>0</v>
      </c>
      <c r="M17" s="258"/>
      <c r="N17" s="258"/>
      <c r="O17" s="258"/>
      <c r="P17" s="73"/>
      <c r="Q17" s="73"/>
      <c r="R17" s="247"/>
      <c r="S17" s="247"/>
      <c r="T17" s="247"/>
      <c r="U17" s="247"/>
      <c r="V17" s="247"/>
      <c r="W17" s="247"/>
      <c r="X17" s="247"/>
      <c r="Y17" s="247"/>
      <c r="Z17" s="247"/>
      <c r="AA17" s="62"/>
      <c r="AB17" s="63"/>
    </row>
    <row r="18" spans="1:28" s="64" customFormat="1" ht="18" customHeight="1">
      <c r="A18" s="74"/>
      <c r="C18" s="89">
        <f>'matryca ZT'!D22</f>
        <v>0</v>
      </c>
      <c r="D18" s="89"/>
      <c r="E18" s="89">
        <f>'matryca ZT'!E22</f>
        <v>0</v>
      </c>
      <c r="F18" s="89"/>
      <c r="G18" s="89">
        <f>'matryca ZT'!F22</f>
        <v>0</v>
      </c>
      <c r="H18" s="89"/>
      <c r="I18" s="90">
        <f>'matryca ZT'!H22</f>
        <v>0</v>
      </c>
      <c r="J18" s="90"/>
      <c r="K18" s="91"/>
      <c r="L18" s="91">
        <f>'matryca ZT'!G22</f>
        <v>0</v>
      </c>
      <c r="M18" s="258"/>
      <c r="N18" s="258"/>
      <c r="O18" s="258"/>
      <c r="P18" s="73"/>
      <c r="Q18" s="73"/>
      <c r="R18" s="247"/>
      <c r="S18" s="247"/>
      <c r="T18" s="247"/>
      <c r="U18" s="247"/>
      <c r="V18" s="247"/>
      <c r="W18" s="247"/>
      <c r="X18" s="247"/>
      <c r="Y18" s="247"/>
      <c r="Z18" s="247"/>
      <c r="AA18" s="62"/>
      <c r="AB18" s="63"/>
    </row>
    <row r="19" spans="1:28" s="64" customFormat="1" ht="18" customHeight="1">
      <c r="A19" s="74"/>
      <c r="C19" s="89"/>
      <c r="D19" s="89"/>
      <c r="E19" s="89"/>
      <c r="F19" s="89"/>
      <c r="G19" s="89"/>
      <c r="H19" s="89"/>
      <c r="I19" s="90"/>
      <c r="J19" s="90"/>
      <c r="K19" s="91"/>
      <c r="L19" s="91"/>
      <c r="M19" s="258"/>
      <c r="N19" s="258"/>
      <c r="O19" s="258"/>
      <c r="P19" s="73"/>
      <c r="Q19" s="73"/>
      <c r="R19" s="247"/>
      <c r="S19" s="247"/>
      <c r="T19" s="247"/>
      <c r="U19" s="247"/>
      <c r="V19" s="247"/>
      <c r="W19" s="247"/>
      <c r="X19" s="247"/>
      <c r="Y19" s="247"/>
      <c r="Z19" s="247"/>
      <c r="AA19" s="62"/>
      <c r="AB19" s="63"/>
    </row>
    <row r="20" spans="1:28" s="64" customFormat="1" ht="23.25" customHeight="1">
      <c r="A20" s="75"/>
      <c r="B20" s="61"/>
      <c r="C20" s="92"/>
      <c r="D20" s="92"/>
      <c r="E20" s="93" t="s">
        <v>1915</v>
      </c>
      <c r="F20" s="93"/>
      <c r="G20" s="93"/>
      <c r="H20" s="93"/>
      <c r="I20" s="94">
        <f>'matryca ZT'!H23</f>
        <v>0</v>
      </c>
      <c r="J20" s="94"/>
      <c r="K20" s="95"/>
      <c r="L20" s="96">
        <f>'matryca ZT'!G23</f>
        <v>0</v>
      </c>
      <c r="M20" s="258"/>
      <c r="N20" s="258"/>
      <c r="O20" s="258"/>
      <c r="P20" s="73"/>
      <c r="Q20" s="73"/>
      <c r="R20" s="247"/>
      <c r="S20" s="247"/>
      <c r="T20" s="247"/>
      <c r="U20" s="247"/>
      <c r="V20" s="247"/>
      <c r="W20" s="247"/>
      <c r="X20" s="247"/>
      <c r="Y20" s="247"/>
      <c r="Z20" s="247"/>
      <c r="AA20" s="62"/>
      <c r="AB20" s="63"/>
    </row>
    <row r="21" spans="1:28" ht="20.25" customHeight="1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65"/>
      <c r="AA21" s="66"/>
    </row>
    <row r="22" spans="1:28" ht="20.25" customHeight="1">
      <c r="A22" s="80"/>
      <c r="B22" s="80"/>
      <c r="C22" s="80"/>
      <c r="D22" s="80"/>
      <c r="E22" s="79"/>
      <c r="F22" s="79"/>
      <c r="G22" s="79"/>
      <c r="H22" s="79"/>
      <c r="I22" s="80"/>
      <c r="J22" s="80"/>
      <c r="K22" s="80"/>
      <c r="L22" s="79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65"/>
      <c r="AA22" s="66"/>
    </row>
    <row r="23" spans="1:28" ht="20.25" customHeight="1">
      <c r="A23" s="80"/>
      <c r="B23" s="80"/>
      <c r="C23" s="80"/>
      <c r="D23" s="80"/>
      <c r="E23" s="79"/>
      <c r="F23" s="79"/>
      <c r="G23" s="79"/>
      <c r="H23" s="79"/>
      <c r="I23" s="80"/>
      <c r="J23" s="80"/>
      <c r="K23" s="80"/>
      <c r="L23" s="79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65"/>
      <c r="AA23" s="66"/>
    </row>
    <row r="24" spans="1:28" ht="1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80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65"/>
      <c r="AA24" s="66"/>
    </row>
    <row r="25" spans="1:28" ht="39.75" customHeight="1">
      <c r="A25" s="244"/>
      <c r="B25" s="241"/>
      <c r="C25" s="241"/>
      <c r="D25" s="241"/>
      <c r="E25" s="241"/>
      <c r="F25" s="241"/>
      <c r="G25" s="241"/>
      <c r="H25" s="241"/>
      <c r="I25" s="241"/>
      <c r="J25" s="78"/>
      <c r="K25" s="244"/>
      <c r="L25" s="257"/>
      <c r="M25" s="257"/>
      <c r="N25" s="81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65"/>
      <c r="AA25" s="66"/>
    </row>
    <row r="26" spans="1:28" ht="9.75" customHeight="1">
      <c r="A26" s="244"/>
      <c r="B26" s="241"/>
      <c r="C26" s="241"/>
      <c r="D26" s="241"/>
      <c r="E26" s="241"/>
      <c r="F26" s="241"/>
      <c r="G26" s="241"/>
      <c r="H26" s="241"/>
      <c r="I26" s="241"/>
      <c r="J26" s="78"/>
      <c r="K26" s="257"/>
      <c r="L26" s="257"/>
      <c r="M26" s="257"/>
      <c r="N26" s="81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65"/>
      <c r="AA26" s="66"/>
    </row>
    <row r="27" spans="1:28" ht="14.25" customHeight="1">
      <c r="A27" s="241"/>
      <c r="B27" s="245"/>
      <c r="C27" s="245"/>
      <c r="D27" s="245"/>
      <c r="E27" s="245"/>
      <c r="F27" s="245"/>
      <c r="G27" s="245"/>
      <c r="H27" s="245"/>
      <c r="I27" s="245"/>
      <c r="J27" s="79"/>
      <c r="K27" s="79"/>
      <c r="L27" s="79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65"/>
    </row>
    <row r="28" spans="1:28" ht="20.2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79"/>
      <c r="K28" s="79"/>
      <c r="L28" s="79"/>
      <c r="M28" s="241"/>
      <c r="N28" s="241"/>
      <c r="O28" s="241"/>
      <c r="P28" s="241"/>
      <c r="Q28" s="78"/>
      <c r="R28" s="241"/>
      <c r="T28" s="78"/>
      <c r="V28" s="78"/>
      <c r="W28" s="78"/>
      <c r="X28" s="65"/>
    </row>
    <row r="29" spans="1:28" ht="4.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79"/>
      <c r="K29" s="79"/>
      <c r="L29" s="79"/>
      <c r="M29" s="78"/>
      <c r="N29" s="78"/>
      <c r="O29" s="78"/>
      <c r="P29" s="78"/>
      <c r="Q29" s="78"/>
      <c r="R29" s="241"/>
      <c r="S29" s="78"/>
      <c r="T29" s="78"/>
      <c r="U29" s="78"/>
      <c r="V29" s="78"/>
      <c r="W29" s="78"/>
      <c r="X29" s="65"/>
    </row>
    <row r="30" spans="1:28" ht="29.2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79"/>
      <c r="K30" s="79"/>
      <c r="L30" s="79"/>
      <c r="M30" s="241"/>
      <c r="N30" s="241"/>
      <c r="O30" s="241"/>
      <c r="P30" s="241"/>
      <c r="Q30" s="78"/>
      <c r="R30" s="78"/>
      <c r="S30" s="241"/>
      <c r="T30" s="241"/>
      <c r="U30" s="241"/>
      <c r="V30" s="78"/>
      <c r="W30" s="78"/>
      <c r="X30" s="65"/>
    </row>
    <row r="31" spans="1:28" ht="18.7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79"/>
      <c r="K31" s="79"/>
      <c r="L31" s="79"/>
      <c r="M31" s="241"/>
      <c r="N31" s="241"/>
      <c r="O31" s="241"/>
      <c r="P31" s="241"/>
      <c r="Q31" s="78"/>
      <c r="R31" s="78"/>
      <c r="S31" s="241"/>
      <c r="T31" s="241"/>
      <c r="U31" s="241"/>
      <c r="V31" s="78"/>
      <c r="W31" s="78"/>
      <c r="X31" s="65"/>
    </row>
    <row r="32" spans="1:28" ht="34.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79"/>
      <c r="K32" s="79"/>
      <c r="L32" s="79"/>
      <c r="M32" s="241"/>
      <c r="N32" s="241"/>
      <c r="O32" s="241"/>
      <c r="P32" s="241"/>
      <c r="Q32" s="78"/>
      <c r="R32" s="78"/>
      <c r="S32" s="241"/>
      <c r="T32" s="241"/>
      <c r="U32" s="241"/>
      <c r="V32" s="78"/>
      <c r="W32" s="78"/>
      <c r="X32" s="65"/>
    </row>
    <row r="33" spans="1:27" ht="26.2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79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65"/>
      <c r="AA33" s="66"/>
    </row>
    <row r="34" spans="1:27" ht="23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66"/>
    </row>
    <row r="35" spans="1:27" s="66" customFormat="1"/>
    <row r="36" spans="1:27" s="66" customFormat="1"/>
    <row r="37" spans="1:27" s="66" customFormat="1">
      <c r="M37" s="77"/>
      <c r="N37" s="77"/>
    </row>
    <row r="38" spans="1:27" s="66" customFormat="1"/>
    <row r="39" spans="1:27" s="66" customFormat="1"/>
    <row r="40" spans="1:27" s="66" customFormat="1"/>
    <row r="41" spans="1:27" s="66" customFormat="1"/>
    <row r="42" spans="1:27" s="66" customFormat="1"/>
    <row r="43" spans="1:27" s="66" customFormat="1"/>
    <row r="44" spans="1:27" s="66" customFormat="1"/>
  </sheetData>
  <mergeCells count="40"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5"/>
  <cols>
    <col min="1" max="1" width="46" bestFit="1" customWidth="1"/>
    <col min="2" max="2" width="32.08203125" bestFit="1" customWidth="1"/>
    <col min="4" max="4" width="23.08203125" bestFit="1" customWidth="1"/>
    <col min="5" max="5" width="24.33203125" bestFit="1" customWidth="1"/>
    <col min="6" max="6" width="28.3320312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2023-12-30T22:27:21Z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